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<sst xmlns="http://schemas.openxmlformats.org/spreadsheetml/2006/main" count="64" uniqueCount="63">
  <si>
    <t>ПОСТУПЛЕНИЕ И РАСХОД СРЕДСТВ за 2012 ГОД</t>
  </si>
  <si>
    <t>Поступило за 2012 год средств за содержание общего имущества</t>
  </si>
  <si>
    <t>с сборы по отдельным домам на капитальный, текущий ремонт</t>
  </si>
  <si>
    <t>и прочие нужды ЖСК, тсж</t>
  </si>
  <si>
    <t>Израсходовано за 2012 год средств на содержание общего</t>
  </si>
  <si>
    <t>имущества согласно сметы расходов</t>
  </si>
  <si>
    <t>( разбивка по домам приведена в таблице)</t>
  </si>
  <si>
    <t>произведены расходы, не входящие в смету расходов:</t>
  </si>
  <si>
    <t>Оплата госпошлины для подачи исковых заявлений в суд</t>
  </si>
  <si>
    <t>и взыскание долгов</t>
  </si>
  <si>
    <t xml:space="preserve">Арендная плата за помещение офиса на 2012 год была уплачена </t>
  </si>
  <si>
    <t>в конце 2011 года на весь год вперед. В связи с тем, что</t>
  </si>
  <si>
    <t>комитет по делам муниципальной собственности поднял</t>
  </si>
  <si>
    <t>цены за аренду помещения в 10 раз с февраля 2012 года и в</t>
  </si>
  <si>
    <t>50 раз с мая 2012 года дополнительный платеж за аренду</t>
  </si>
  <si>
    <t>помещения  в 2012 году составил</t>
  </si>
  <si>
    <t>дополнительно уплачено НДС по аренде помещения</t>
  </si>
  <si>
    <t>Перечислено в ОАО "Кировоблгаз" собранные по отдельным</t>
  </si>
  <si>
    <t>домам членские взносы на техобслуживание газового оборудования</t>
  </si>
  <si>
    <t>на общую сумму</t>
  </si>
  <si>
    <t>Перечислены на счета ЖСК и подрядных организаций членские</t>
  </si>
  <si>
    <t>взносы на капремонт, текущий ремонт и прочие нужды ЖСК,ТСЖ</t>
  </si>
  <si>
    <t>(средства собирались согласно решений собраний ЖСК,ТСЖ)</t>
  </si>
  <si>
    <t>ЖСК Строитель 3</t>
  </si>
  <si>
    <t>ЖСК Учитель 4</t>
  </si>
  <si>
    <t>ТСЖ Ленинский 11</t>
  </si>
  <si>
    <t>ЖСК Ленинский 1</t>
  </si>
  <si>
    <t>ЖСК Пищевик 3</t>
  </si>
  <si>
    <t>ЖСК Шинник 4</t>
  </si>
  <si>
    <t>ЖСК Лесник 4</t>
  </si>
  <si>
    <t>ТСЖ Производственник</t>
  </si>
  <si>
    <t>ЖСК Медик</t>
  </si>
  <si>
    <t>ЖСК Октябрьский 5</t>
  </si>
  <si>
    <t>ЖСК Обской  переплата на 1,01,2012</t>
  </si>
  <si>
    <t xml:space="preserve"> расходы по дополнительным сборам (не включенные в смету</t>
  </si>
  <si>
    <t>расходов по домам)</t>
  </si>
  <si>
    <t>вознаграждение председателям ЖСК ( по решениям собраний)</t>
  </si>
  <si>
    <t>с учетом отчислений взносов в Пенсионный фонд</t>
  </si>
  <si>
    <t>прочие непредвиденные расходы (не включенные в смету</t>
  </si>
  <si>
    <t>всего</t>
  </si>
  <si>
    <t>оплачены услуги трактора по расчистке дворов от снега</t>
  </si>
  <si>
    <t>оплачены услуги автомобилей по вывозке крупногабаритного</t>
  </si>
  <si>
    <t>мусора , мусорных куч после субботников ( с погрузкой)</t>
  </si>
  <si>
    <t>оплачены услуги автовышки и промышленных альпинистов по</t>
  </si>
  <si>
    <t>очистке кровель от снега и льда</t>
  </si>
  <si>
    <t>оплачено фирме Интерфейс за внесение изменений в программу</t>
  </si>
  <si>
    <t>учета коммунальных платежей в связи с неоднократными измене-</t>
  </si>
  <si>
    <t>ниями в законодательств.</t>
  </si>
  <si>
    <t>оплачено фирме Тензор за передачу отчетности по сетям ТКС</t>
  </si>
  <si>
    <t>оплачены разовые работы по испытанию электросетей</t>
  </si>
  <si>
    <t>штрафы и пени по предписаниям надзорных органов</t>
  </si>
  <si>
    <t xml:space="preserve">прочие </t>
  </si>
  <si>
    <t>всего расходов</t>
  </si>
  <si>
    <t>Прибыль за 2012 год</t>
  </si>
  <si>
    <t xml:space="preserve">в т.ч.  Часть  прибыли перечисляется в </t>
  </si>
  <si>
    <t>резервный фонд согласно Устава</t>
  </si>
  <si>
    <t>в т.ч. средства ЖСК на тек. ремонт  не перечисленные</t>
  </si>
  <si>
    <t>на счета ЖСК ( аккумулируются на счете ООО"Жилкомслужба"</t>
  </si>
  <si>
    <t>но не являются собственностью ООО "ЖКС")</t>
  </si>
  <si>
    <t>ЖСК Шинник 3</t>
  </si>
  <si>
    <t>ЖСК Чапаева 57а</t>
  </si>
  <si>
    <t>ЖСК Физприборовец</t>
  </si>
  <si>
    <t>Чистая прибыль ООО "Жилкомслужба"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</si>
</sst>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83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6" max="6" width="19.7109375" style="0" customWidth="1"/>
  </cols>
  <sheetData>
    <row r="3" ht="14.25">
      <c r="B3" t="s">
        <v>0</v>
      </c>
    </row>
    <row r="7" spans="1:7" ht="15">
      <c r="A7" s="1" t="s">
        <v>1</v>
      </c>
      <c r="B7" s="1"/>
      <c r="C7" s="1"/>
      <c r="D7" s="1"/>
      <c r="E7" s="1"/>
      <c r="F7" s="1"/>
      <c r="G7" s="1"/>
    </row>
    <row r="8" spans="1:7" ht="15">
      <c r="A8" s="1" t="s">
        <v>2</v>
      </c>
      <c r="B8" s="1"/>
      <c r="C8" s="1"/>
      <c r="D8" s="1"/>
      <c r="E8" s="1"/>
      <c r="F8" s="1"/>
      <c r="G8" s="1"/>
    </row>
    <row r="9" spans="1:7" ht="15.75">
      <c r="A9" s="1" t="s">
        <v>3</v>
      </c>
      <c r="B9" s="1"/>
      <c r="C9" s="1"/>
      <c r="D9" s="1"/>
      <c r="E9" s="1"/>
      <c r="F9" s="2">
        <v>21605977.33</v>
      </c>
      <c r="G9" s="1"/>
    </row>
    <row r="11" spans="1:7" ht="15">
      <c r="A11" s="1" t="s">
        <v>4</v>
      </c>
      <c r="B11" s="1"/>
      <c r="C11" s="1"/>
      <c r="D11" s="1"/>
      <c r="E11" s="1"/>
      <c r="F11" s="1"/>
      <c r="G11" s="1"/>
    </row>
    <row r="12" spans="1:7" ht="15.75">
      <c r="A12" s="1" t="s">
        <v>5</v>
      </c>
      <c r="B12" s="1"/>
      <c r="C12" s="1"/>
      <c r="D12" s="1"/>
      <c r="E12" s="1"/>
      <c r="F12" s="2">
        <v>17823217.67</v>
      </c>
      <c r="G12" s="1"/>
    </row>
    <row r="13" ht="15">
      <c r="A13" s="1" t="s">
        <v>6</v>
      </c>
    </row>
    <row r="14" spans="1:6" ht="15.75">
      <c r="A14" s="2" t="s">
        <v>7</v>
      </c>
      <c r="B14" s="2"/>
      <c r="C14" s="2"/>
      <c r="D14" s="2"/>
      <c r="E14" s="2"/>
      <c r="F14" s="2"/>
    </row>
    <row r="15" ht="14.25">
      <c r="A15" t="s">
        <v>8</v>
      </c>
    </row>
    <row r="16" spans="1:6" ht="15.75">
      <c r="A16" t="s">
        <v>9</v>
      </c>
      <c r="F16" s="2">
        <f>28124+133750</f>
        <v>161874</v>
      </c>
    </row>
    <row r="18" ht="14.25">
      <c r="A18" t="s">
        <v>10</v>
      </c>
    </row>
    <row r="19" ht="14.25">
      <c r="A19" t="s">
        <v>11</v>
      </c>
    </row>
    <row r="20" ht="14.25">
      <c r="A20" t="s">
        <v>12</v>
      </c>
    </row>
    <row r="21" ht="14.25">
      <c r="A21" t="s">
        <v>13</v>
      </c>
    </row>
    <row r="22" spans="1:6" ht="15">
      <c r="A22" t="s">
        <v>14</v>
      </c>
      <c r="F22" s="1"/>
    </row>
    <row r="23" spans="1:6" ht="15.75">
      <c r="A23" t="s">
        <v>15</v>
      </c>
      <c r="F23" s="3">
        <v>412865</v>
      </c>
    </row>
    <row r="24" spans="1:6" ht="15.75">
      <c r="A24" t="s">
        <v>16</v>
      </c>
      <c r="F24" s="3">
        <v>72953</v>
      </c>
    </row>
    <row r="26" ht="14.25">
      <c r="A26" t="s">
        <v>17</v>
      </c>
    </row>
    <row r="27" ht="14.25">
      <c r="A27" t="s">
        <v>18</v>
      </c>
    </row>
    <row r="28" spans="1:6" ht="15.75">
      <c r="A28" t="s">
        <v>19</v>
      </c>
      <c r="F28" s="3">
        <v>140993</v>
      </c>
    </row>
    <row r="30" ht="14.25">
      <c r="A30" t="s">
        <v>20</v>
      </c>
    </row>
    <row r="31" ht="14.25">
      <c r="A31" t="s">
        <v>21</v>
      </c>
    </row>
    <row r="32" ht="14.25">
      <c r="A32" t="s">
        <v>22</v>
      </c>
    </row>
    <row r="33" spans="1:6" ht="14.25">
      <c r="A33" t="s">
        <v>23</v>
      </c>
      <c r="F33" s="4">
        <v>153414</v>
      </c>
    </row>
    <row r="34" spans="1:6" ht="14.25">
      <c r="A34" t="s">
        <v>24</v>
      </c>
      <c r="F34" s="4">
        <f>4150+2800+14663</f>
        <v>21613</v>
      </c>
    </row>
    <row r="35" spans="1:6" ht="14.25">
      <c r="A35" t="s">
        <v>25</v>
      </c>
      <c r="F35" s="4">
        <f>18920+2776+7989</f>
        <v>29685</v>
      </c>
    </row>
    <row r="36" spans="1:6" ht="14.25">
      <c r="A36" t="s">
        <v>26</v>
      </c>
      <c r="F36" s="4">
        <f>115000+78674</f>
        <v>193674</v>
      </c>
    </row>
    <row r="37" spans="1:6" ht="14.25">
      <c r="A37" t="s">
        <v>27</v>
      </c>
      <c r="F37" s="4">
        <f>17230+6376</f>
        <v>23606</v>
      </c>
    </row>
    <row r="38" spans="1:6" ht="14.25">
      <c r="A38" t="s">
        <v>28</v>
      </c>
      <c r="F38" s="4">
        <f>70000+99370+41500</f>
        <v>210870</v>
      </c>
    </row>
    <row r="39" spans="1:6" ht="14.25">
      <c r="A39" t="s">
        <v>29</v>
      </c>
      <c r="F39" s="4">
        <v>522198</v>
      </c>
    </row>
    <row r="40" spans="1:6" ht="14.25">
      <c r="A40" t="s">
        <v>30</v>
      </c>
      <c r="F40" s="4">
        <f>1215+1140+10000+2000+14000+6400</f>
        <v>34755</v>
      </c>
    </row>
    <row r="41" spans="1:6" ht="14.25">
      <c r="A41" t="s">
        <v>31</v>
      </c>
      <c r="F41" s="4">
        <v>15000</v>
      </c>
    </row>
    <row r="42" spans="1:6" ht="14.25">
      <c r="A42" t="s">
        <v>32</v>
      </c>
      <c r="F42" s="4">
        <v>30500</v>
      </c>
    </row>
    <row r="43" spans="1:6" ht="14.25">
      <c r="A43" t="s">
        <v>33</v>
      </c>
      <c r="F43" s="4">
        <v>57561</v>
      </c>
    </row>
    <row r="44" ht="15.75">
      <c r="F44" s="3">
        <f>SUM(F33:F43)</f>
        <v>1292876</v>
      </c>
    </row>
    <row r="45" ht="15.75">
      <c r="F45" s="2"/>
    </row>
    <row r="46" ht="15.75">
      <c r="F46" s="2"/>
    </row>
    <row r="47" spans="1:6" ht="15.75">
      <c r="A47" s="5" t="s">
        <v>34</v>
      </c>
      <c r="B47" s="5"/>
      <c r="C47" s="5"/>
      <c r="D47" s="5"/>
      <c r="F47" s="2"/>
    </row>
    <row r="48" spans="1:6" ht="15.75">
      <c r="A48" s="6" t="s">
        <v>35</v>
      </c>
      <c r="B48" s="6"/>
      <c r="F48" s="3"/>
    </row>
    <row r="49" spans="1:6" ht="15.75">
      <c r="A49" s="7"/>
      <c r="B49" s="7"/>
      <c r="F49" s="3"/>
    </row>
    <row r="50" spans="1:6" ht="15.75">
      <c r="A50" s="7" t="s">
        <v>36</v>
      </c>
      <c r="B50" s="7"/>
      <c r="F50" s="3"/>
    </row>
    <row r="51" spans="1:6" ht="15.75">
      <c r="A51" s="8" t="s">
        <v>37</v>
      </c>
      <c r="B51" s="7"/>
      <c r="F51" s="3">
        <v>615557</v>
      </c>
    </row>
    <row r="52" spans="1:6" ht="15.75">
      <c r="A52" s="8"/>
      <c r="B52" s="7"/>
      <c r="F52" s="3"/>
    </row>
    <row r="53" spans="1:6" ht="15.75">
      <c r="A53" s="5" t="s">
        <v>38</v>
      </c>
      <c r="B53" s="5"/>
      <c r="C53" s="5"/>
      <c r="D53" s="5"/>
      <c r="F53" s="2"/>
    </row>
    <row r="54" spans="1:6" ht="15.75">
      <c r="A54" s="6" t="s">
        <v>35</v>
      </c>
      <c r="B54" s="6"/>
      <c r="D54" t="s">
        <v>39</v>
      </c>
      <c r="F54" s="3">
        <f>20934760-F12-F16-F23-F28-F44-F51-F24</f>
        <v>414424.3299999982</v>
      </c>
    </row>
    <row r="55" spans="1:6" ht="15.75">
      <c r="A55" s="8"/>
      <c r="B55" s="7"/>
      <c r="F55" s="3"/>
    </row>
    <row r="56" ht="14.25">
      <c r="A56" t="s">
        <v>40</v>
      </c>
    </row>
    <row r="57" ht="14.25">
      <c r="A57" t="s">
        <v>41</v>
      </c>
    </row>
    <row r="58" ht="14.25">
      <c r="A58" t="s">
        <v>42</v>
      </c>
    </row>
    <row r="59" ht="14.25">
      <c r="A59" t="s">
        <v>43</v>
      </c>
    </row>
    <row r="60" ht="14.25">
      <c r="A60" t="s">
        <v>44</v>
      </c>
    </row>
    <row r="61" ht="14.25">
      <c r="A61" t="s">
        <v>45</v>
      </c>
    </row>
    <row r="62" ht="14.25">
      <c r="A62" t="s">
        <v>46</v>
      </c>
    </row>
    <row r="63" ht="14.25">
      <c r="A63" t="s">
        <v>47</v>
      </c>
    </row>
    <row r="64" ht="14.25">
      <c r="A64" t="s">
        <v>48</v>
      </c>
    </row>
    <row r="65" ht="14.25">
      <c r="A65" t="s">
        <v>49</v>
      </c>
    </row>
    <row r="66" ht="14.25">
      <c r="A66" t="s">
        <v>50</v>
      </c>
    </row>
    <row r="67" ht="14.25">
      <c r="A67" t="s">
        <v>51</v>
      </c>
    </row>
    <row r="69" spans="1:6" ht="15.75">
      <c r="A69" s="2" t="s">
        <v>52</v>
      </c>
      <c r="B69" s="2"/>
      <c r="C69" s="2"/>
      <c r="D69" s="2"/>
      <c r="E69" s="2"/>
      <c r="F69" s="3">
        <f>F12+F16+F23+F24+F28+F44+F51+F54</f>
        <v>20934760</v>
      </c>
    </row>
    <row r="71" spans="1:6" ht="15.75">
      <c r="A71" s="2" t="s">
        <v>53</v>
      </c>
      <c r="B71" s="2"/>
      <c r="C71" s="2"/>
      <c r="D71" s="2"/>
      <c r="E71" s="2"/>
      <c r="F71" s="3">
        <f>F9-F69</f>
        <v>671217.3299999982</v>
      </c>
    </row>
    <row r="73" ht="14.25">
      <c r="A73" t="s">
        <v>54</v>
      </c>
    </row>
    <row r="74" spans="1:6" ht="14.25">
      <c r="A74" t="s">
        <v>55</v>
      </c>
      <c r="F74" s="4">
        <v>33560</v>
      </c>
    </row>
    <row r="75" ht="14.25">
      <c r="F75" s="4"/>
    </row>
    <row r="76" spans="1:6" ht="14.25">
      <c r="A76" t="s">
        <v>56</v>
      </c>
      <c r="F76" s="4"/>
    </row>
    <row r="77" spans="1:6" ht="14.25">
      <c r="A77" t="s">
        <v>57</v>
      </c>
      <c r="F77" s="4"/>
    </row>
    <row r="78" spans="1:6" ht="14.25">
      <c r="A78" t="s">
        <v>58</v>
      </c>
      <c r="F78" s="4"/>
    </row>
    <row r="79" spans="2:6" ht="14.25">
      <c r="B79" t="s">
        <v>59</v>
      </c>
      <c r="F79" s="4">
        <v>78677</v>
      </c>
    </row>
    <row r="80" spans="2:6" ht="14.25">
      <c r="B80" t="s">
        <v>60</v>
      </c>
      <c r="F80" s="4">
        <v>383146</v>
      </c>
    </row>
    <row r="81" spans="2:6" ht="14.25">
      <c r="B81" t="s">
        <v>61</v>
      </c>
      <c r="F81">
        <v>31211</v>
      </c>
    </row>
    <row r="83" spans="1:6" ht="15.75">
      <c r="A83" s="2" t="s">
        <v>62</v>
      </c>
      <c r="B83" s="2"/>
      <c r="C83" s="2"/>
      <c r="D83" s="2"/>
      <c r="F83" s="3">
        <f>F71-F74-F79-F80-F81</f>
        <v>144623.3299999982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Алексей Злобин</cp:lastModifiedBy>
  <dcterms:created xsi:type="dcterms:W3CDTF">2013-03-29T10:42:53Z</dcterms:created>
  <dcterms:modified xsi:type="dcterms:W3CDTF">2013-03-29T11:06:52Z</dcterms:modified>
  <cp:category/>
  <cp:version/>
  <cp:contentType/>
  <cp:contentStatus/>
</cp:coreProperties>
</file>